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<sst xmlns="http://schemas.openxmlformats.org/spreadsheetml/2006/main" count="89" uniqueCount="44">
  <si>
    <t>Załącznik nr 3</t>
  </si>
  <si>
    <t>Wykaz przedsięwzięć realizowanych przez Gminę Olsztynek  w latach 2011- 2013</t>
  </si>
  <si>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</si>
  <si>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</si>
  <si>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</si>
  <si>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</si>
  <si>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</si>
  <si>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</si>
  <si>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</si>
  <si>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</si>
  <si>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</si>
  <si>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n…..+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</si>
  <si>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</si>
  <si>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</si>
  <si>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</si>
  <si>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</si>
  <si>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</si>
  <si>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</si>
  <si>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</si>
  <si>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Operacyjny Kapitał Ludzki; Wyrównywanie szans edukacyjnych uczniów z grup o utrudnionym dostępie do  edukacji oraz zmniejszenie różnic w jakości usług edukacyjnych Projekt POKL.09.01.02-28-020/10 Pokochaj swoje marzenia</t>
  </si>
  <si>
    <t>Szkoła Podstawowa w Olsztynku</t>
  </si>
  <si>
    <t>Program Rozwoju Obszarów Wiejskich; Ochrona krajobrazu doliny rzeki pasłęki poprzez budowę kanakizacji sanitarnej i sieci wodociągowej dla miejscowości Mycyny, Kąpity, Samogowo, Mańki,  Makruty, Ameryka, Wilkowo, Łęciny</t>
  </si>
  <si>
    <t>Urząd Miejski</t>
  </si>
  <si>
    <t>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</si>
  <si>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</si>
  <si>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</si>
  <si>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</si>
  <si>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</si>
  <si>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</si>
  <si>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t>c) programy, projekty lub zadania pozostałe (inne niż wymienione w lit.a i b) (razem)</t>
  </si>
  <si>
    <t>Modernizacja gospodarki energetycznej w budynkach użyteczności publicznej służących mieszkańcom powiatu olsztyńskiego i nidzickiego w obiekcie Ratusz Miejski i Miejsko-Gminny Ośrodek Kultury w Olsztynku</t>
  </si>
  <si>
    <t>2) umowy, których realizacja w roku budżetowym i w latach następnych jest niezbędna dla zapewnienia ciągłości działania jednostki i których płatności przypadają w okresie dłuższym niż rok; (razem)</t>
  </si>
  <si>
    <t>……………..</t>
  </si>
  <si>
    <t>3) gwarancje i poręczenia udzielane przez jednostki samorządu terytorialnego(razem)</t>
  </si>
  <si>
    <t>Umowa nr 1……./należy wpisać nazwę/tytuł……………………. ogółem</t>
  </si>
  <si>
    <t>Przewodniczacy Rady Miejskiej</t>
  </si>
  <si>
    <t>Jerzy Głowacz</t>
  </si>
  <si>
    <t>Umowa nr 44/k/2010 z dnia 20.10.2010 z Solid Group sp. z o.o. Na montaż alarmów w świetlicach wiejskich wraz z całodobowym monitoringiem oraz przyjazdem załóg interwencyjnych</t>
  </si>
  <si>
    <t>Umowa nr PW/076/09, NrPU/273/10, PU/060/2011, Pu/143/2011 z ZETO Olsztyn sp. z o.o. Na opiekę autorską obejmującą aktualizację SYSTEMU, bieżące konsultacje oraz pomoc w sytuacjach awaryjnych</t>
  </si>
  <si>
    <t>Umowa nr 01/2010/H z Matcom M.S.Ziółek z siedzibą w Szczytnie na dostęp do internetu za pomoca sieci bezprzewodowej WiFi</t>
  </si>
  <si>
    <t>Umowa nr 02/2010 z Firmą Handlowo-Usługową Andrzej Zbigniwe Niski na dostawę materiałów biurowych</t>
  </si>
  <si>
    <t>do uchwały Nr VII - 50/2011</t>
  </si>
  <si>
    <t>Rady Miejskiej w Olsztynku</t>
  </si>
  <si>
    <t>z dnia 9 czerwca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</si>
</sst>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9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8"/>
      <name val="Arial"/>
      <family val="2"/>
    </font>
    <font>
      <sz val="12"/>
      <color indexed="8"/>
      <name val="Times New Roman CE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5" fillId="0" borderId="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4" fontId="15" fillId="0" borderId="11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0" fontId="16" fillId="0" borderId="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0" fillId="0" borderId="10" xfId="0" applyBorder="1" applyAlignment="1">
      <alignment/>
    </xf>
    <xf numFmtId="4" fontId="17" fillId="0" borderId="11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6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4" fontId="18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5" zoomScaleNormal="75" workbookViewId="0" topLeftCell="A1">
      <selection activeCell="N5" sqref="N5"/>
    </sheetView>
  </sheetViews>
  <sheetFormatPr defaultColWidth="9.00390625" defaultRowHeight="12.75"/>
  <cols>
    <col min="1" max="1" width="3.00390625" style="1" customWidth="1"/>
    <col min="2" max="2" width="73.00390625" style="1" customWidth="1"/>
    <col min="3" max="3" width="13.25390625" style="1" customWidth="1"/>
    <col min="4" max="4" width="7.375" style="1" customWidth="1"/>
    <col min="5" max="5" width="6.75390625" style="1" customWidth="1"/>
    <col min="6" max="6" width="13.375" style="1" customWidth="1"/>
    <col min="7" max="7" width="11.75390625" style="1" customWidth="1"/>
    <col min="8" max="8" width="12.875" style="1" customWidth="1"/>
    <col min="9" max="9" width="13.125" style="1" customWidth="1"/>
    <col min="10" max="10" width="7.875" style="1" customWidth="1"/>
    <col min="11" max="11" width="7.75390625" style="1" customWidth="1"/>
    <col min="12" max="12" width="14.125" style="1" customWidth="1"/>
    <col min="13" max="16384" width="9.125" style="1" customWidth="1"/>
  </cols>
  <sheetData>
    <row r="1" ht="15.75" customHeight="1">
      <c r="H1" s="1" t="s">
        <v>0</v>
      </c>
    </row>
    <row r="2" spans="7:9" ht="15.75" customHeight="1">
      <c r="G2" s="84" t="s">
        <v>41</v>
      </c>
      <c r="H2" s="84"/>
      <c r="I2" s="84"/>
    </row>
    <row r="3" spans="7:9" ht="15.75" customHeight="1">
      <c r="G3" s="84" t="s">
        <v>42</v>
      </c>
      <c r="H3" s="84"/>
      <c r="I3" s="84"/>
    </row>
    <row r="4" spans="7:9" ht="15.75" customHeight="1">
      <c r="G4" s="84" t="s">
        <v>43</v>
      </c>
      <c r="H4" s="84"/>
      <c r="I4" s="84"/>
    </row>
    <row r="5" ht="15.75" customHeight="1"/>
    <row r="6" spans="1:12" s="2" customFormat="1" ht="23.25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="2" customFormat="1" ht="12.75" thickBot="1"/>
    <row r="8" spans="1:12" s="2" customFormat="1" ht="54.75" customHeight="1" thickBot="1" thickTop="1">
      <c r="A8" s="79" t="s">
        <v>2</v>
      </c>
      <c r="B8" s="79" t="s">
        <v>3</v>
      </c>
      <c r="C8" s="79" t="s">
        <v>4</v>
      </c>
      <c r="D8" s="81" t="s">
        <v>5</v>
      </c>
      <c r="E8" s="82"/>
      <c r="F8" s="79" t="s">
        <v>6</v>
      </c>
      <c r="G8" s="83" t="s">
        <v>7</v>
      </c>
      <c r="H8" s="83"/>
      <c r="I8" s="83"/>
      <c r="J8" s="83"/>
      <c r="K8" s="83"/>
      <c r="L8" s="79" t="s">
        <v>8</v>
      </c>
    </row>
    <row r="9" spans="1:12" s="2" customFormat="1" ht="13.5" thickBot="1" thickTop="1">
      <c r="A9" s="80"/>
      <c r="B9" s="80"/>
      <c r="C9" s="80"/>
      <c r="D9" s="5" t="s">
        <v>9</v>
      </c>
      <c r="E9" s="6" t="s">
        <v>10</v>
      </c>
      <c r="F9" s="80"/>
      <c r="G9" s="5">
        <v>2011</v>
      </c>
      <c r="H9" s="7">
        <v>2012</v>
      </c>
      <c r="I9" s="7">
        <v>2013</v>
      </c>
      <c r="J9" s="7">
        <v>2014</v>
      </c>
      <c r="K9" s="6" t="s">
        <v>11</v>
      </c>
      <c r="L9" s="80"/>
    </row>
    <row r="10" spans="1:12" s="2" customFormat="1" ht="13.5" thickBot="1" thickTop="1">
      <c r="A10" s="3">
        <v>1</v>
      </c>
      <c r="B10" s="8">
        <v>2</v>
      </c>
      <c r="C10" s="8">
        <v>3</v>
      </c>
      <c r="D10" s="8">
        <v>4</v>
      </c>
      <c r="E10" s="8">
        <v>5</v>
      </c>
      <c r="F10" s="8">
        <v>9</v>
      </c>
      <c r="G10" s="8">
        <v>11</v>
      </c>
      <c r="H10" s="8">
        <v>12</v>
      </c>
      <c r="I10" s="8">
        <v>13</v>
      </c>
      <c r="J10" s="8">
        <v>14</v>
      </c>
      <c r="K10" s="8"/>
      <c r="L10" s="4">
        <v>16</v>
      </c>
    </row>
    <row r="11" spans="1:12" s="12" customFormat="1" ht="18.75" thickTop="1">
      <c r="A11" s="9"/>
      <c r="B11" s="75" t="s">
        <v>12</v>
      </c>
      <c r="C11" s="76"/>
      <c r="D11" s="76"/>
      <c r="E11" s="76"/>
      <c r="F11" s="10">
        <f>F12+F13</f>
        <v>9027228.51</v>
      </c>
      <c r="G11" s="10">
        <f>G12+G13</f>
        <v>406065.72</v>
      </c>
      <c r="H11" s="10">
        <f>H12+H13</f>
        <v>4224968.65</v>
      </c>
      <c r="I11" s="10">
        <f>I12+I13</f>
        <v>3950460.0199999996</v>
      </c>
      <c r="J11" s="10">
        <f>J12+J13</f>
        <v>0</v>
      </c>
      <c r="K11" s="10">
        <f>K12+K13</f>
        <v>0</v>
      </c>
      <c r="L11" s="11">
        <f>L12+L13</f>
        <v>8581494.39</v>
      </c>
    </row>
    <row r="12" spans="1:12" s="16" customFormat="1" ht="18">
      <c r="A12" s="13"/>
      <c r="B12" s="77" t="s">
        <v>13</v>
      </c>
      <c r="C12" s="77"/>
      <c r="D12" s="77"/>
      <c r="E12" s="77"/>
      <c r="F12" s="14">
        <f aca="true" t="shared" si="0" ref="F12:L12">F15+F57+F74</f>
        <v>694654.96</v>
      </c>
      <c r="G12" s="14">
        <f>G15+G57+G74</f>
        <v>358565.72</v>
      </c>
      <c r="H12" s="14">
        <f t="shared" si="0"/>
        <v>178860.24</v>
      </c>
      <c r="I12" s="14">
        <f t="shared" si="0"/>
        <v>2440</v>
      </c>
      <c r="J12" s="14">
        <f t="shared" si="0"/>
        <v>0</v>
      </c>
      <c r="K12" s="14">
        <f t="shared" si="0"/>
        <v>0</v>
      </c>
      <c r="L12" s="15">
        <f t="shared" si="0"/>
        <v>539865.96</v>
      </c>
    </row>
    <row r="13" spans="1:12" s="16" customFormat="1" ht="18">
      <c r="A13" s="13"/>
      <c r="B13" s="77" t="s">
        <v>14</v>
      </c>
      <c r="C13" s="77"/>
      <c r="D13" s="77"/>
      <c r="E13" s="77"/>
      <c r="F13" s="14">
        <f aca="true" t="shared" si="1" ref="F13:L13">F16+F58</f>
        <v>8332573.55</v>
      </c>
      <c r="G13" s="14">
        <f>G16+G58</f>
        <v>47500</v>
      </c>
      <c r="H13" s="14">
        <f t="shared" si="1"/>
        <v>4046108.41</v>
      </c>
      <c r="I13" s="14">
        <f t="shared" si="1"/>
        <v>3948020.0199999996</v>
      </c>
      <c r="J13" s="14">
        <f t="shared" si="1"/>
        <v>0</v>
      </c>
      <c r="K13" s="14">
        <f t="shared" si="1"/>
        <v>0</v>
      </c>
      <c r="L13" s="15">
        <f t="shared" si="1"/>
        <v>8041628.43</v>
      </c>
    </row>
    <row r="14" spans="1:12" s="16" customFormat="1" ht="15.75">
      <c r="A14" s="13"/>
      <c r="B14" s="78" t="s">
        <v>15</v>
      </c>
      <c r="C14" s="78"/>
      <c r="D14" s="78"/>
      <c r="E14" s="78"/>
      <c r="F14" s="14">
        <f>F17+F30+F43</f>
        <v>8899932.55</v>
      </c>
      <c r="G14" s="14">
        <f aca="true" t="shared" si="2" ref="G14:L14">G17+G30+G43</f>
        <v>317000</v>
      </c>
      <c r="H14" s="14">
        <f t="shared" si="2"/>
        <v>4213258.41</v>
      </c>
      <c r="I14" s="14">
        <f t="shared" si="2"/>
        <v>3948020.0199999996</v>
      </c>
      <c r="J14" s="14">
        <f t="shared" si="2"/>
        <v>0</v>
      </c>
      <c r="K14" s="14">
        <f t="shared" si="2"/>
        <v>0</v>
      </c>
      <c r="L14" s="15">
        <f t="shared" si="2"/>
        <v>10816026.43</v>
      </c>
    </row>
    <row r="15" spans="1:12" s="16" customFormat="1" ht="15.75">
      <c r="A15" s="13"/>
      <c r="B15" s="74" t="s">
        <v>13</v>
      </c>
      <c r="C15" s="74"/>
      <c r="D15" s="74"/>
      <c r="E15" s="74"/>
      <c r="F15" s="14">
        <f aca="true" t="shared" si="3" ref="F15:L15">F18+F31+F47</f>
        <v>567359</v>
      </c>
      <c r="G15" s="14">
        <f t="shared" si="3"/>
        <v>269500</v>
      </c>
      <c r="H15" s="14">
        <f t="shared" si="3"/>
        <v>167150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5">
        <f t="shared" si="3"/>
        <v>436650</v>
      </c>
    </row>
    <row r="16" spans="1:12" s="16" customFormat="1" ht="15.75">
      <c r="A16" s="13"/>
      <c r="B16" s="74" t="s">
        <v>14</v>
      </c>
      <c r="C16" s="74"/>
      <c r="D16" s="74"/>
      <c r="E16" s="74"/>
      <c r="F16" s="14">
        <f aca="true" t="shared" si="4" ref="F16:L16">F19+F32+F45</f>
        <v>8332573.55</v>
      </c>
      <c r="G16" s="14">
        <f t="shared" si="4"/>
        <v>47500</v>
      </c>
      <c r="H16" s="14">
        <f t="shared" si="4"/>
        <v>4046108.41</v>
      </c>
      <c r="I16" s="14">
        <f t="shared" si="4"/>
        <v>3948020.0199999996</v>
      </c>
      <c r="J16" s="14">
        <f t="shared" si="4"/>
        <v>0</v>
      </c>
      <c r="K16" s="14">
        <f t="shared" si="4"/>
        <v>0</v>
      </c>
      <c r="L16" s="15">
        <f t="shared" si="4"/>
        <v>8041628.43</v>
      </c>
    </row>
    <row r="17" spans="1:12" s="18" customFormat="1" ht="30.75" customHeight="1">
      <c r="A17" s="17"/>
      <c r="B17" s="72" t="s">
        <v>16</v>
      </c>
      <c r="C17" s="73"/>
      <c r="D17" s="73"/>
      <c r="E17" s="73"/>
      <c r="F17" s="14">
        <f>SUM(F18:F19)</f>
        <v>6476786.01</v>
      </c>
      <c r="G17" s="14">
        <f aca="true" t="shared" si="5" ref="G17:L17">SUM(G18:G19)</f>
        <v>279500</v>
      </c>
      <c r="H17" s="14">
        <f t="shared" si="5"/>
        <v>2695842.41</v>
      </c>
      <c r="I17" s="14">
        <f t="shared" si="5"/>
        <v>3165188.0199999996</v>
      </c>
      <c r="J17" s="14">
        <f t="shared" si="5"/>
        <v>0</v>
      </c>
      <c r="K17" s="14">
        <f t="shared" si="5"/>
        <v>0</v>
      </c>
      <c r="L17" s="15">
        <f t="shared" si="5"/>
        <v>6140530.43</v>
      </c>
    </row>
    <row r="18" spans="1:12" s="18" customFormat="1" ht="15">
      <c r="A18" s="17"/>
      <c r="B18" s="70" t="s">
        <v>17</v>
      </c>
      <c r="C18" s="70"/>
      <c r="D18" s="70"/>
      <c r="E18" s="70"/>
      <c r="F18" s="14">
        <f>F21+F24+F28</f>
        <v>567359</v>
      </c>
      <c r="G18" s="14">
        <f aca="true" t="shared" si="6" ref="G18:L19">G21+G24+G28</f>
        <v>269500</v>
      </c>
      <c r="H18" s="14">
        <f t="shared" si="6"/>
        <v>167150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5">
        <f t="shared" si="6"/>
        <v>436650</v>
      </c>
    </row>
    <row r="19" spans="1:12" s="18" customFormat="1" ht="15">
      <c r="A19" s="17"/>
      <c r="B19" s="70" t="s">
        <v>18</v>
      </c>
      <c r="C19" s="70"/>
      <c r="D19" s="70"/>
      <c r="E19" s="70"/>
      <c r="F19" s="14">
        <f>F22+F25+F29</f>
        <v>5909427.01</v>
      </c>
      <c r="G19" s="14">
        <f t="shared" si="6"/>
        <v>10000</v>
      </c>
      <c r="H19" s="14">
        <f t="shared" si="6"/>
        <v>2528692.41</v>
      </c>
      <c r="I19" s="14">
        <f t="shared" si="6"/>
        <v>3165188.0199999996</v>
      </c>
      <c r="J19" s="14">
        <f t="shared" si="6"/>
        <v>0</v>
      </c>
      <c r="K19" s="14">
        <f t="shared" si="6"/>
        <v>0</v>
      </c>
      <c r="L19" s="15">
        <f t="shared" si="6"/>
        <v>5703880.43</v>
      </c>
    </row>
    <row r="20" spans="1:12" s="18" customFormat="1" ht="60">
      <c r="A20" s="17"/>
      <c r="B20" s="20" t="s">
        <v>19</v>
      </c>
      <c r="C20" s="21" t="s">
        <v>20</v>
      </c>
      <c r="D20" s="22">
        <v>2010</v>
      </c>
      <c r="E20" s="23">
        <v>2012</v>
      </c>
      <c r="F20" s="24"/>
      <c r="G20" s="24"/>
      <c r="H20" s="24"/>
      <c r="I20" s="24"/>
      <c r="J20" s="24"/>
      <c r="K20" s="24"/>
      <c r="L20" s="25"/>
    </row>
    <row r="21" spans="1:12" s="18" customFormat="1" ht="15">
      <c r="A21" s="17"/>
      <c r="B21" s="19" t="s">
        <v>13</v>
      </c>
      <c r="C21" s="26"/>
      <c r="D21" s="22"/>
      <c r="E21" s="23"/>
      <c r="F21" s="24">
        <v>567359</v>
      </c>
      <c r="G21" s="24">
        <v>269500</v>
      </c>
      <c r="H21" s="24">
        <v>167150</v>
      </c>
      <c r="I21" s="24"/>
      <c r="J21" s="24"/>
      <c r="K21" s="24"/>
      <c r="L21" s="25">
        <f>SUM(G21:K21)</f>
        <v>436650</v>
      </c>
    </row>
    <row r="22" spans="1:12" s="18" customFormat="1" ht="15">
      <c r="A22" s="17"/>
      <c r="B22" s="19" t="s">
        <v>14</v>
      </c>
      <c r="C22" s="27"/>
      <c r="D22" s="28"/>
      <c r="E22" s="29"/>
      <c r="F22" s="14"/>
      <c r="G22" s="14"/>
      <c r="H22" s="14"/>
      <c r="I22" s="14"/>
      <c r="J22" s="14"/>
      <c r="K22" s="14"/>
      <c r="L22" s="15"/>
    </row>
    <row r="23" spans="1:12" s="18" customFormat="1" ht="59.25" customHeight="1">
      <c r="A23" s="17"/>
      <c r="B23" s="20" t="s">
        <v>21</v>
      </c>
      <c r="C23" s="30" t="s">
        <v>22</v>
      </c>
      <c r="D23" s="22">
        <v>2008</v>
      </c>
      <c r="E23" s="23">
        <v>2013</v>
      </c>
      <c r="F23" s="14"/>
      <c r="G23" s="14"/>
      <c r="H23" s="14"/>
      <c r="I23" s="14"/>
      <c r="J23" s="14"/>
      <c r="K23" s="14"/>
      <c r="L23" s="15"/>
    </row>
    <row r="24" spans="1:12" s="18" customFormat="1" ht="15">
      <c r="A24" s="17"/>
      <c r="B24" s="19" t="s">
        <v>13</v>
      </c>
      <c r="C24" s="31"/>
      <c r="D24" s="28"/>
      <c r="E24" s="29"/>
      <c r="F24" s="14"/>
      <c r="G24" s="14"/>
      <c r="H24" s="14"/>
      <c r="I24" s="14"/>
      <c r="J24" s="14"/>
      <c r="K24" s="14"/>
      <c r="L24" s="15"/>
    </row>
    <row r="25" spans="1:12" ht="15">
      <c r="A25" s="17"/>
      <c r="B25" s="19" t="s">
        <v>14</v>
      </c>
      <c r="C25" s="32"/>
      <c r="D25" s="28"/>
      <c r="E25" s="29"/>
      <c r="F25" s="24">
        <f>205546.58+G25+H25+I25+J25+K25</f>
        <v>5909427.01</v>
      </c>
      <c r="G25" s="24">
        <v>10000</v>
      </c>
      <c r="H25" s="24">
        <v>2528692.41</v>
      </c>
      <c r="I25" s="24">
        <f>5693880.43-H25</f>
        <v>3165188.0199999996</v>
      </c>
      <c r="J25" s="24">
        <v>0</v>
      </c>
      <c r="K25" s="24">
        <v>0</v>
      </c>
      <c r="L25" s="25">
        <f>SUM(G25:K25)</f>
        <v>5703880.43</v>
      </c>
    </row>
    <row r="26" spans="1:12" ht="15">
      <c r="A26" s="17"/>
      <c r="B26" s="33" t="s">
        <v>23</v>
      </c>
      <c r="C26" s="31"/>
      <c r="D26" s="28"/>
      <c r="E26" s="29"/>
      <c r="F26" s="14"/>
      <c r="G26" s="14"/>
      <c r="H26" s="14"/>
      <c r="I26" s="14"/>
      <c r="J26" s="14"/>
      <c r="K26" s="14"/>
      <c r="L26" s="15"/>
    </row>
    <row r="27" spans="1:12" ht="15">
      <c r="A27" s="17"/>
      <c r="B27" s="34" t="s">
        <v>24</v>
      </c>
      <c r="C27" s="26"/>
      <c r="D27" s="28"/>
      <c r="E27" s="29"/>
      <c r="F27" s="14"/>
      <c r="G27" s="14"/>
      <c r="H27" s="14"/>
      <c r="I27" s="14"/>
      <c r="J27" s="14"/>
      <c r="K27" s="14"/>
      <c r="L27" s="15"/>
    </row>
    <row r="28" spans="1:12" ht="15">
      <c r="A28" s="17"/>
      <c r="B28" s="19" t="s">
        <v>13</v>
      </c>
      <c r="C28" s="26"/>
      <c r="D28" s="28"/>
      <c r="E28" s="29"/>
      <c r="F28" s="14"/>
      <c r="G28" s="14"/>
      <c r="H28" s="14"/>
      <c r="I28" s="14"/>
      <c r="J28" s="14"/>
      <c r="K28" s="14"/>
      <c r="L28" s="15"/>
    </row>
    <row r="29" spans="1:12" ht="15">
      <c r="A29" s="17"/>
      <c r="B29" s="19" t="s">
        <v>14</v>
      </c>
      <c r="C29" s="27"/>
      <c r="D29" s="28"/>
      <c r="E29" s="29"/>
      <c r="F29" s="14"/>
      <c r="G29" s="14"/>
      <c r="H29" s="14"/>
      <c r="I29" s="14"/>
      <c r="J29" s="14"/>
      <c r="K29" s="14"/>
      <c r="L29" s="15"/>
    </row>
    <row r="30" spans="1:12" ht="15">
      <c r="A30" s="35"/>
      <c r="B30" s="72" t="s">
        <v>25</v>
      </c>
      <c r="C30" s="73"/>
      <c r="D30" s="73"/>
      <c r="E30" s="73"/>
      <c r="F30" s="36">
        <f>SUM(F31:F32)</f>
        <v>0</v>
      </c>
      <c r="G30" s="36">
        <f aca="true" t="shared" si="7" ref="G30:L30">SUM(G31:G32)</f>
        <v>0</v>
      </c>
      <c r="H30" s="36">
        <f t="shared" si="7"/>
        <v>0</v>
      </c>
      <c r="I30" s="36">
        <f t="shared" si="7"/>
        <v>0</v>
      </c>
      <c r="J30" s="36">
        <f t="shared" si="7"/>
        <v>0</v>
      </c>
      <c r="K30" s="36">
        <f t="shared" si="7"/>
        <v>0</v>
      </c>
      <c r="L30" s="37">
        <f t="shared" si="7"/>
        <v>0</v>
      </c>
    </row>
    <row r="31" spans="1:12" ht="14.25">
      <c r="A31" s="35"/>
      <c r="B31" s="70" t="s">
        <v>13</v>
      </c>
      <c r="C31" s="70"/>
      <c r="D31" s="70"/>
      <c r="E31" s="70"/>
      <c r="F31" s="38">
        <f>F34+F37+F41</f>
        <v>0</v>
      </c>
      <c r="G31" s="38">
        <f aca="true" t="shared" si="8" ref="G31:L32">G34+G37+G41</f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9">
        <f t="shared" si="8"/>
        <v>0</v>
      </c>
    </row>
    <row r="32" spans="1:12" ht="14.25">
      <c r="A32" s="35"/>
      <c r="B32" s="70" t="s">
        <v>14</v>
      </c>
      <c r="C32" s="70"/>
      <c r="D32" s="70"/>
      <c r="E32" s="70"/>
      <c r="F32" s="38">
        <f>F35+F38+F42</f>
        <v>0</v>
      </c>
      <c r="G32" s="38">
        <f t="shared" si="8"/>
        <v>0</v>
      </c>
      <c r="H32" s="38">
        <f t="shared" si="8"/>
        <v>0</v>
      </c>
      <c r="I32" s="38">
        <f t="shared" si="8"/>
        <v>0</v>
      </c>
      <c r="J32" s="38">
        <f t="shared" si="8"/>
        <v>0</v>
      </c>
      <c r="K32" s="38">
        <f t="shared" si="8"/>
        <v>0</v>
      </c>
      <c r="L32" s="39">
        <f t="shared" si="8"/>
        <v>0</v>
      </c>
    </row>
    <row r="33" spans="1:12" s="18" customFormat="1" ht="15">
      <c r="A33" s="40"/>
      <c r="B33" s="34" t="s">
        <v>26</v>
      </c>
      <c r="C33" s="65"/>
      <c r="D33" s="41"/>
      <c r="E33" s="23"/>
      <c r="F33" s="38"/>
      <c r="G33" s="38"/>
      <c r="H33" s="38"/>
      <c r="I33" s="38"/>
      <c r="J33" s="38"/>
      <c r="K33" s="38"/>
      <c r="L33" s="39"/>
    </row>
    <row r="34" spans="1:12" s="18" customFormat="1" ht="15">
      <c r="A34" s="40"/>
      <c r="B34" s="19" t="s">
        <v>13</v>
      </c>
      <c r="C34" s="66"/>
      <c r="D34" s="42"/>
      <c r="E34" s="29"/>
      <c r="F34" s="38"/>
      <c r="G34" s="38"/>
      <c r="H34" s="38"/>
      <c r="I34" s="38"/>
      <c r="J34" s="38"/>
      <c r="K34" s="38"/>
      <c r="L34" s="39"/>
    </row>
    <row r="35" spans="1:12" s="18" customFormat="1" ht="15">
      <c r="A35" s="40"/>
      <c r="B35" s="19" t="s">
        <v>14</v>
      </c>
      <c r="C35" s="71"/>
      <c r="D35" s="43"/>
      <c r="E35" s="29"/>
      <c r="F35" s="38"/>
      <c r="G35" s="38"/>
      <c r="H35" s="38"/>
      <c r="I35" s="38"/>
      <c r="J35" s="38"/>
      <c r="K35" s="38"/>
      <c r="L35" s="39"/>
    </row>
    <row r="36" spans="1:12" s="18" customFormat="1" ht="15">
      <c r="A36" s="40"/>
      <c r="B36" s="34" t="s">
        <v>27</v>
      </c>
      <c r="C36" s="65"/>
      <c r="D36" s="41"/>
      <c r="E36" s="23"/>
      <c r="F36" s="38"/>
      <c r="G36" s="38"/>
      <c r="H36" s="38"/>
      <c r="I36" s="38"/>
      <c r="J36" s="38"/>
      <c r="K36" s="38"/>
      <c r="L36" s="39"/>
    </row>
    <row r="37" spans="1:12" s="18" customFormat="1" ht="15">
      <c r="A37" s="40"/>
      <c r="B37" s="19" t="s">
        <v>13</v>
      </c>
      <c r="C37" s="66"/>
      <c r="D37" s="42"/>
      <c r="E37" s="29"/>
      <c r="F37" s="38"/>
      <c r="G37" s="38"/>
      <c r="H37" s="38"/>
      <c r="I37" s="38"/>
      <c r="J37" s="38"/>
      <c r="K37" s="38"/>
      <c r="L37" s="39"/>
    </row>
    <row r="38" spans="1:12" s="18" customFormat="1" ht="15">
      <c r="A38" s="40"/>
      <c r="B38" s="19" t="s">
        <v>14</v>
      </c>
      <c r="C38" s="66"/>
      <c r="D38" s="42"/>
      <c r="E38" s="29"/>
      <c r="F38" s="38"/>
      <c r="G38" s="38"/>
      <c r="H38" s="38"/>
      <c r="I38" s="38"/>
      <c r="J38" s="38"/>
      <c r="K38" s="38"/>
      <c r="L38" s="39"/>
    </row>
    <row r="39" spans="1:12" s="18" customFormat="1" ht="15">
      <c r="A39" s="40"/>
      <c r="B39" s="33" t="s">
        <v>28</v>
      </c>
      <c r="C39" s="66"/>
      <c r="D39" s="42"/>
      <c r="E39" s="29"/>
      <c r="F39" s="38"/>
      <c r="G39" s="38"/>
      <c r="H39" s="38"/>
      <c r="I39" s="38"/>
      <c r="J39" s="38"/>
      <c r="K39" s="38"/>
      <c r="L39" s="39"/>
    </row>
    <row r="40" spans="1:12" s="18" customFormat="1" ht="15">
      <c r="A40" s="40"/>
      <c r="B40" s="34" t="s">
        <v>24</v>
      </c>
      <c r="C40" s="66"/>
      <c r="D40" s="42"/>
      <c r="E40" s="29"/>
      <c r="F40" s="38"/>
      <c r="G40" s="38"/>
      <c r="H40" s="38"/>
      <c r="I40" s="38"/>
      <c r="J40" s="38"/>
      <c r="K40" s="38"/>
      <c r="L40" s="39"/>
    </row>
    <row r="41" spans="1:12" ht="14.25">
      <c r="A41" s="35"/>
      <c r="B41" s="19" t="s">
        <v>13</v>
      </c>
      <c r="C41" s="66"/>
      <c r="D41" s="42"/>
      <c r="E41" s="29"/>
      <c r="F41" s="38"/>
      <c r="G41" s="38"/>
      <c r="H41" s="38"/>
      <c r="I41" s="38"/>
      <c r="J41" s="38"/>
      <c r="K41" s="38"/>
      <c r="L41" s="39"/>
    </row>
    <row r="42" spans="1:12" ht="14.25">
      <c r="A42" s="35"/>
      <c r="B42" s="19" t="s">
        <v>14</v>
      </c>
      <c r="C42" s="71"/>
      <c r="D42" s="43"/>
      <c r="E42" s="29"/>
      <c r="F42" s="38"/>
      <c r="G42" s="38"/>
      <c r="H42" s="38"/>
      <c r="I42" s="38"/>
      <c r="J42" s="38"/>
      <c r="K42" s="38"/>
      <c r="L42" s="39"/>
    </row>
    <row r="43" spans="1:12" ht="14.25">
      <c r="A43" s="35"/>
      <c r="B43" s="68" t="s">
        <v>29</v>
      </c>
      <c r="C43" s="69"/>
      <c r="D43" s="69"/>
      <c r="E43" s="69"/>
      <c r="F43" s="36">
        <f aca="true" t="shared" si="9" ref="F43:K43">SUM(F44:F45)</f>
        <v>2423146.54</v>
      </c>
      <c r="G43" s="36">
        <f t="shared" si="9"/>
        <v>37500</v>
      </c>
      <c r="H43" s="36">
        <f t="shared" si="9"/>
        <v>1517416</v>
      </c>
      <c r="I43" s="36">
        <f t="shared" si="9"/>
        <v>782832</v>
      </c>
      <c r="J43" s="36">
        <f t="shared" si="9"/>
        <v>0</v>
      </c>
      <c r="K43" s="36">
        <f t="shared" si="9"/>
        <v>0</v>
      </c>
      <c r="L43" s="37">
        <f>L45+L48+L52</f>
        <v>4675496</v>
      </c>
    </row>
    <row r="44" spans="1:12" ht="14.25">
      <c r="A44" s="35"/>
      <c r="B44" s="19" t="s">
        <v>13</v>
      </c>
      <c r="C44" s="44"/>
      <c r="D44" s="19"/>
      <c r="E44" s="19"/>
      <c r="F44" s="38">
        <f>F47+F50+F54</f>
        <v>0</v>
      </c>
      <c r="G44" s="38">
        <f aca="true" t="shared" si="10" ref="G44:L45">G47+G50+G54</f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9">
        <f t="shared" si="10"/>
        <v>0</v>
      </c>
    </row>
    <row r="45" spans="1:12" ht="14.25">
      <c r="A45" s="35"/>
      <c r="B45" s="19" t="s">
        <v>14</v>
      </c>
      <c r="C45" s="45"/>
      <c r="D45" s="19"/>
      <c r="E45" s="19"/>
      <c r="F45" s="38">
        <f>F48+F51+F55</f>
        <v>2423146.54</v>
      </c>
      <c r="G45" s="38">
        <f t="shared" si="10"/>
        <v>37500</v>
      </c>
      <c r="H45" s="38">
        <f t="shared" si="10"/>
        <v>1517416</v>
      </c>
      <c r="I45" s="38">
        <f t="shared" si="10"/>
        <v>782832</v>
      </c>
      <c r="J45" s="38">
        <f t="shared" si="10"/>
        <v>0</v>
      </c>
      <c r="K45" s="38">
        <f t="shared" si="10"/>
        <v>0</v>
      </c>
      <c r="L45" s="39">
        <f t="shared" si="10"/>
        <v>2337748</v>
      </c>
    </row>
    <row r="46" spans="1:12" s="18" customFormat="1" ht="60">
      <c r="A46" s="40"/>
      <c r="B46" s="20" t="s">
        <v>30</v>
      </c>
      <c r="C46" s="30" t="s">
        <v>22</v>
      </c>
      <c r="D46" s="46">
        <v>2007</v>
      </c>
      <c r="E46" s="46">
        <v>2013</v>
      </c>
      <c r="F46" s="38"/>
      <c r="G46" s="38"/>
      <c r="H46" s="38"/>
      <c r="I46" s="38"/>
      <c r="J46" s="38"/>
      <c r="K46" s="38"/>
      <c r="L46" s="39"/>
    </row>
    <row r="47" spans="1:12" s="18" customFormat="1" ht="15">
      <c r="A47" s="40"/>
      <c r="B47" s="19" t="s">
        <v>13</v>
      </c>
      <c r="C47" s="44"/>
      <c r="D47" s="42"/>
      <c r="E47" s="29"/>
      <c r="F47" s="38"/>
      <c r="G47" s="38"/>
      <c r="H47" s="38"/>
      <c r="I47" s="38"/>
      <c r="J47" s="38"/>
      <c r="K47" s="38"/>
      <c r="L47" s="39"/>
    </row>
    <row r="48" spans="1:12" s="18" customFormat="1" ht="15">
      <c r="A48" s="40"/>
      <c r="B48" s="19" t="s">
        <v>14</v>
      </c>
      <c r="C48" s="47"/>
      <c r="D48" s="43"/>
      <c r="E48" s="29"/>
      <c r="F48" s="38">
        <f>85398.54+G48+H48+I48+J48+K48</f>
        <v>2423146.54</v>
      </c>
      <c r="G48" s="38">
        <v>37500</v>
      </c>
      <c r="H48" s="38">
        <v>1517416</v>
      </c>
      <c r="I48" s="38">
        <v>782832</v>
      </c>
      <c r="J48" s="38">
        <v>0</v>
      </c>
      <c r="K48" s="38">
        <v>0</v>
      </c>
      <c r="L48" s="39">
        <f>SUM(G48:K48)</f>
        <v>2337748</v>
      </c>
    </row>
    <row r="49" spans="1:12" s="18" customFormat="1" ht="15">
      <c r="A49" s="40"/>
      <c r="B49" s="34" t="s">
        <v>27</v>
      </c>
      <c r="C49" s="65"/>
      <c r="D49" s="41"/>
      <c r="E49" s="23"/>
      <c r="F49" s="38"/>
      <c r="G49" s="38"/>
      <c r="H49" s="38"/>
      <c r="I49" s="38"/>
      <c r="J49" s="38"/>
      <c r="K49" s="38"/>
      <c r="L49" s="39"/>
    </row>
    <row r="50" spans="1:12" s="18" customFormat="1" ht="15">
      <c r="A50" s="40"/>
      <c r="B50" s="19" t="s">
        <v>13</v>
      </c>
      <c r="C50" s="66"/>
      <c r="D50" s="42"/>
      <c r="E50" s="29"/>
      <c r="F50" s="38"/>
      <c r="G50" s="38"/>
      <c r="H50" s="38"/>
      <c r="I50" s="38"/>
      <c r="J50" s="38"/>
      <c r="K50" s="38"/>
      <c r="L50" s="39"/>
    </row>
    <row r="51" spans="1:12" ht="14.25">
      <c r="A51" s="35"/>
      <c r="B51" s="19" t="s">
        <v>14</v>
      </c>
      <c r="C51" s="66"/>
      <c r="D51" s="42"/>
      <c r="E51" s="29"/>
      <c r="F51" s="38"/>
      <c r="G51" s="38"/>
      <c r="H51" s="38"/>
      <c r="I51" s="38"/>
      <c r="J51" s="38"/>
      <c r="K51" s="38"/>
      <c r="L51" s="39"/>
    </row>
    <row r="52" spans="1:12" ht="14.25">
      <c r="A52" s="35"/>
      <c r="B52" s="33" t="s">
        <v>28</v>
      </c>
      <c r="C52" s="66"/>
      <c r="D52" s="42"/>
      <c r="E52" s="29"/>
      <c r="F52" s="38"/>
      <c r="G52" s="38"/>
      <c r="H52" s="38"/>
      <c r="I52" s="38"/>
      <c r="J52" s="38"/>
      <c r="K52" s="38"/>
      <c r="L52" s="39"/>
    </row>
    <row r="53" spans="1:12" ht="15">
      <c r="A53" s="35"/>
      <c r="B53" s="34" t="s">
        <v>24</v>
      </c>
      <c r="C53" s="66"/>
      <c r="D53" s="42"/>
      <c r="E53" s="29"/>
      <c r="F53" s="38"/>
      <c r="G53" s="38"/>
      <c r="H53" s="38"/>
      <c r="I53" s="38"/>
      <c r="J53" s="38"/>
      <c r="K53" s="38"/>
      <c r="L53" s="39"/>
    </row>
    <row r="54" spans="1:12" ht="14.25">
      <c r="A54" s="35"/>
      <c r="B54" s="19" t="s">
        <v>13</v>
      </c>
      <c r="C54" s="66"/>
      <c r="D54" s="42"/>
      <c r="E54" s="29"/>
      <c r="F54" s="38"/>
      <c r="G54" s="38"/>
      <c r="H54" s="38"/>
      <c r="I54" s="38"/>
      <c r="J54" s="38"/>
      <c r="K54" s="38"/>
      <c r="L54" s="39"/>
    </row>
    <row r="55" spans="1:12" ht="14.25">
      <c r="A55" s="35"/>
      <c r="B55" s="19" t="s">
        <v>14</v>
      </c>
      <c r="C55" s="71"/>
      <c r="D55" s="43"/>
      <c r="E55" s="29"/>
      <c r="F55" s="38"/>
      <c r="G55" s="38"/>
      <c r="H55" s="38"/>
      <c r="I55" s="38"/>
      <c r="J55" s="38"/>
      <c r="K55" s="38"/>
      <c r="L55" s="39"/>
    </row>
    <row r="56" spans="1:12" ht="43.5" customHeight="1">
      <c r="A56" s="35"/>
      <c r="B56" s="68" t="s">
        <v>31</v>
      </c>
      <c r="C56" s="69"/>
      <c r="D56" s="69"/>
      <c r="E56" s="69"/>
      <c r="F56" s="36">
        <f>SUM(F57:F58)</f>
        <v>127295.95999999999</v>
      </c>
      <c r="G56" s="36">
        <f aca="true" t="shared" si="11" ref="G56:L56">SUM(G57:G58)</f>
        <v>89065.72</v>
      </c>
      <c r="H56" s="36">
        <f t="shared" si="11"/>
        <v>11710.24</v>
      </c>
      <c r="I56" s="36">
        <f t="shared" si="11"/>
        <v>2440</v>
      </c>
      <c r="J56" s="36">
        <f t="shared" si="11"/>
        <v>0</v>
      </c>
      <c r="K56" s="36">
        <f t="shared" si="11"/>
        <v>0</v>
      </c>
      <c r="L56" s="37">
        <f t="shared" si="11"/>
        <v>103215.95999999999</v>
      </c>
    </row>
    <row r="57" spans="1:12" ht="14.25">
      <c r="A57" s="35"/>
      <c r="B57" s="70" t="s">
        <v>13</v>
      </c>
      <c r="C57" s="70"/>
      <c r="D57" s="70"/>
      <c r="E57" s="70"/>
      <c r="F57" s="38">
        <f aca="true" t="shared" si="12" ref="F57:L57">F60+F63+F67+F71</f>
        <v>127295.95999999999</v>
      </c>
      <c r="G57" s="38">
        <f t="shared" si="12"/>
        <v>89065.72</v>
      </c>
      <c r="H57" s="38">
        <f t="shared" si="12"/>
        <v>11710.24</v>
      </c>
      <c r="I57" s="38">
        <f t="shared" si="12"/>
        <v>2440</v>
      </c>
      <c r="J57" s="38">
        <f t="shared" si="12"/>
        <v>0</v>
      </c>
      <c r="K57" s="38">
        <f t="shared" si="12"/>
        <v>0</v>
      </c>
      <c r="L57" s="38">
        <f t="shared" si="12"/>
        <v>103215.95999999999</v>
      </c>
    </row>
    <row r="58" spans="1:12" ht="14.25">
      <c r="A58" s="35"/>
      <c r="B58" s="70" t="s">
        <v>14</v>
      </c>
      <c r="C58" s="70"/>
      <c r="D58" s="70"/>
      <c r="E58" s="70"/>
      <c r="F58" s="38">
        <f>F61+F64+F68</f>
        <v>0</v>
      </c>
      <c r="G58" s="38">
        <f aca="true" t="shared" si="13" ref="G58:L58">G61+G64+G68</f>
        <v>0</v>
      </c>
      <c r="H58" s="38">
        <f t="shared" si="13"/>
        <v>0</v>
      </c>
      <c r="I58" s="38">
        <f t="shared" si="13"/>
        <v>0</v>
      </c>
      <c r="J58" s="38">
        <f t="shared" si="13"/>
        <v>0</v>
      </c>
      <c r="K58" s="38">
        <f t="shared" si="13"/>
        <v>0</v>
      </c>
      <c r="L58" s="39">
        <f t="shared" si="13"/>
        <v>0</v>
      </c>
    </row>
    <row r="59" spans="1:12" s="18" customFormat="1" ht="45">
      <c r="A59" s="40"/>
      <c r="B59" s="20" t="s">
        <v>37</v>
      </c>
      <c r="C59" s="21" t="s">
        <v>22</v>
      </c>
      <c r="D59" s="41">
        <v>2010</v>
      </c>
      <c r="E59" s="23">
        <v>2013</v>
      </c>
      <c r="F59" s="38"/>
      <c r="G59" s="38"/>
      <c r="H59" s="38"/>
      <c r="I59" s="38"/>
      <c r="J59" s="38"/>
      <c r="K59" s="38"/>
      <c r="L59" s="39"/>
    </row>
    <row r="60" spans="1:12" s="18" customFormat="1" ht="15">
      <c r="A60" s="40"/>
      <c r="B60" s="19" t="s">
        <v>13</v>
      </c>
      <c r="C60" s="48"/>
      <c r="D60" s="22"/>
      <c r="E60" s="29"/>
      <c r="F60" s="49">
        <v>8784</v>
      </c>
      <c r="G60" s="38">
        <v>2928</v>
      </c>
      <c r="H60" s="38">
        <v>2928</v>
      </c>
      <c r="I60" s="38">
        <v>2440</v>
      </c>
      <c r="J60" s="38"/>
      <c r="K60" s="38"/>
      <c r="L60" s="39">
        <f>SUM(G60:K60)</f>
        <v>8296</v>
      </c>
    </row>
    <row r="61" spans="1:12" s="18" customFormat="1" ht="15">
      <c r="A61" s="40"/>
      <c r="B61" s="19" t="s">
        <v>14</v>
      </c>
      <c r="C61" s="48"/>
      <c r="D61" s="22"/>
      <c r="E61" s="29"/>
      <c r="F61" s="38"/>
      <c r="G61" s="38"/>
      <c r="H61" s="38"/>
      <c r="I61" s="38"/>
      <c r="J61" s="38"/>
      <c r="K61" s="38"/>
      <c r="L61" s="39"/>
    </row>
    <row r="62" spans="1:12" s="18" customFormat="1" ht="45">
      <c r="A62" s="40"/>
      <c r="B62" s="20" t="s">
        <v>38</v>
      </c>
      <c r="C62" s="60" t="s">
        <v>22</v>
      </c>
      <c r="D62" s="22">
        <v>2009</v>
      </c>
      <c r="E62" s="23">
        <v>2012</v>
      </c>
      <c r="F62" s="38"/>
      <c r="G62" s="38"/>
      <c r="H62" s="38"/>
      <c r="I62" s="38"/>
      <c r="J62" s="38"/>
      <c r="K62" s="38"/>
      <c r="L62" s="39"/>
    </row>
    <row r="63" spans="1:12" s="18" customFormat="1" ht="15">
      <c r="A63" s="40"/>
      <c r="B63" s="19" t="s">
        <v>13</v>
      </c>
      <c r="C63" s="22"/>
      <c r="D63" s="61"/>
      <c r="E63" s="29"/>
      <c r="F63" s="38">
        <v>47062.86</v>
      </c>
      <c r="G63" s="38">
        <v>18688.62</v>
      </c>
      <c r="H63" s="38">
        <v>4782.24</v>
      </c>
      <c r="I63" s="38"/>
      <c r="J63" s="38"/>
      <c r="K63" s="38"/>
      <c r="L63" s="39">
        <f>SUM(G63:K63)</f>
        <v>23470.86</v>
      </c>
    </row>
    <row r="64" spans="1:12" s="18" customFormat="1" ht="15">
      <c r="A64" s="40"/>
      <c r="B64" s="19" t="s">
        <v>14</v>
      </c>
      <c r="C64" s="22"/>
      <c r="D64" s="22"/>
      <c r="E64" s="29"/>
      <c r="F64" s="38"/>
      <c r="G64" s="38"/>
      <c r="H64" s="38"/>
      <c r="I64" s="38"/>
      <c r="J64" s="38"/>
      <c r="K64" s="38"/>
      <c r="L64" s="39"/>
    </row>
    <row r="65" spans="1:12" s="18" customFormat="1" ht="6" customHeight="1">
      <c r="A65" s="40"/>
      <c r="B65" s="50" t="s">
        <v>32</v>
      </c>
      <c r="C65" s="43"/>
      <c r="D65" s="61"/>
      <c r="E65" s="29"/>
      <c r="F65" s="38"/>
      <c r="G65" s="38"/>
      <c r="H65" s="38"/>
      <c r="I65" s="38"/>
      <c r="J65" s="38"/>
      <c r="K65" s="38"/>
      <c r="L65" s="39"/>
    </row>
    <row r="66" spans="1:12" s="18" customFormat="1" ht="30">
      <c r="A66" s="40"/>
      <c r="B66" s="20" t="s">
        <v>39</v>
      </c>
      <c r="C66" s="60" t="s">
        <v>22</v>
      </c>
      <c r="D66" s="22">
        <v>2011</v>
      </c>
      <c r="E66" s="23">
        <v>2012</v>
      </c>
      <c r="F66" s="38"/>
      <c r="G66" s="38"/>
      <c r="H66" s="38"/>
      <c r="I66" s="38"/>
      <c r="J66" s="38"/>
      <c r="K66" s="38"/>
      <c r="L66" s="39"/>
    </row>
    <row r="67" spans="1:12" ht="14.25">
      <c r="A67" s="35"/>
      <c r="B67" s="19" t="s">
        <v>13</v>
      </c>
      <c r="C67" s="62"/>
      <c r="D67" s="22"/>
      <c r="E67" s="29"/>
      <c r="F67" s="38">
        <v>9000</v>
      </c>
      <c r="G67" s="38">
        <v>6000</v>
      </c>
      <c r="H67" s="38">
        <v>3000</v>
      </c>
      <c r="I67" s="38"/>
      <c r="J67" s="38"/>
      <c r="K67" s="38"/>
      <c r="L67" s="39">
        <f>SUM(G67:K67)</f>
        <v>9000</v>
      </c>
    </row>
    <row r="68" spans="1:12" ht="14.25">
      <c r="A68" s="35"/>
      <c r="B68" s="19" t="s">
        <v>14</v>
      </c>
      <c r="C68" s="43"/>
      <c r="D68" s="43"/>
      <c r="E68" s="29"/>
      <c r="F68" s="38"/>
      <c r="G68" s="38"/>
      <c r="H68" s="38"/>
      <c r="I68" s="38"/>
      <c r="J68" s="38"/>
      <c r="K68" s="38"/>
      <c r="L68" s="39"/>
    </row>
    <row r="69" spans="1:12" ht="9" customHeight="1">
      <c r="A69" s="35"/>
      <c r="B69" s="57"/>
      <c r="C69" s="58"/>
      <c r="D69" s="58"/>
      <c r="E69" s="59"/>
      <c r="F69" s="38"/>
      <c r="G69" s="38"/>
      <c r="H69" s="38"/>
      <c r="I69" s="38"/>
      <c r="J69" s="38"/>
      <c r="K69" s="38"/>
      <c r="L69" s="39"/>
    </row>
    <row r="70" spans="1:12" ht="30">
      <c r="A70" s="35"/>
      <c r="B70" s="20" t="s">
        <v>40</v>
      </c>
      <c r="C70" s="60" t="s">
        <v>22</v>
      </c>
      <c r="D70" s="22">
        <v>2011</v>
      </c>
      <c r="E70" s="23">
        <v>2012</v>
      </c>
      <c r="F70" s="38"/>
      <c r="G70" s="38"/>
      <c r="H70" s="38"/>
      <c r="I70" s="38"/>
      <c r="J70" s="38"/>
      <c r="K70" s="38"/>
      <c r="L70" s="39"/>
    </row>
    <row r="71" spans="1:12" ht="14.25">
      <c r="A71" s="35"/>
      <c r="B71" s="19" t="s">
        <v>13</v>
      </c>
      <c r="C71" s="62"/>
      <c r="D71" s="22"/>
      <c r="E71" s="29"/>
      <c r="F71" s="38">
        <v>62449.1</v>
      </c>
      <c r="G71" s="38">
        <v>61449.1</v>
      </c>
      <c r="H71" s="38">
        <v>1000</v>
      </c>
      <c r="I71" s="38"/>
      <c r="J71" s="38"/>
      <c r="K71" s="38"/>
      <c r="L71" s="39">
        <f>SUM(G71:K71)</f>
        <v>62449.1</v>
      </c>
    </row>
    <row r="72" spans="1:12" ht="14.25">
      <c r="A72" s="35"/>
      <c r="B72" s="19" t="s">
        <v>14</v>
      </c>
      <c r="C72" s="43"/>
      <c r="D72" s="43"/>
      <c r="E72" s="29"/>
      <c r="F72" s="38"/>
      <c r="G72" s="38"/>
      <c r="H72" s="38"/>
      <c r="I72" s="38"/>
      <c r="J72" s="38"/>
      <c r="K72" s="38"/>
      <c r="L72" s="39"/>
    </row>
    <row r="73" spans="1:12" ht="8.25" customHeight="1">
      <c r="A73" s="35"/>
      <c r="B73" s="57"/>
      <c r="C73" s="58"/>
      <c r="D73" s="58"/>
      <c r="E73" s="59"/>
      <c r="F73" s="38"/>
      <c r="G73" s="38"/>
      <c r="H73" s="38"/>
      <c r="I73" s="38"/>
      <c r="J73" s="38"/>
      <c r="K73" s="38"/>
      <c r="L73" s="39"/>
    </row>
    <row r="74" spans="1:12" ht="14.25">
      <c r="A74" s="35"/>
      <c r="B74" s="68" t="s">
        <v>33</v>
      </c>
      <c r="C74" s="69"/>
      <c r="D74" s="69"/>
      <c r="E74" s="69"/>
      <c r="F74" s="36">
        <f aca="true" t="shared" si="14" ref="F74:L74">SUM(F75:F77)</f>
        <v>0</v>
      </c>
      <c r="G74" s="36">
        <f t="shared" si="14"/>
        <v>0</v>
      </c>
      <c r="H74" s="36">
        <f t="shared" si="14"/>
        <v>0</v>
      </c>
      <c r="I74" s="36">
        <f t="shared" si="14"/>
        <v>0</v>
      </c>
      <c r="J74" s="36">
        <f t="shared" si="14"/>
        <v>0</v>
      </c>
      <c r="K74" s="36">
        <f t="shared" si="14"/>
        <v>0</v>
      </c>
      <c r="L74" s="37">
        <f t="shared" si="14"/>
        <v>0</v>
      </c>
    </row>
    <row r="75" spans="1:12" ht="14.25">
      <c r="A75" s="35"/>
      <c r="B75" s="64" t="s">
        <v>13</v>
      </c>
      <c r="C75" s="64"/>
      <c r="D75" s="64"/>
      <c r="E75" s="64"/>
      <c r="F75" s="38"/>
      <c r="G75" s="38"/>
      <c r="H75" s="38"/>
      <c r="I75" s="38"/>
      <c r="J75" s="38"/>
      <c r="K75" s="38"/>
      <c r="L75" s="39"/>
    </row>
    <row r="76" spans="1:12" s="18" customFormat="1" ht="15">
      <c r="A76" s="40"/>
      <c r="B76" s="34" t="s">
        <v>34</v>
      </c>
      <c r="C76" s="65"/>
      <c r="D76" s="41"/>
      <c r="E76" s="23"/>
      <c r="F76" s="38"/>
      <c r="G76" s="38"/>
      <c r="H76" s="38"/>
      <c r="I76" s="38"/>
      <c r="J76" s="38"/>
      <c r="K76" s="38"/>
      <c r="L76" s="39"/>
    </row>
    <row r="77" spans="1:12" s="18" customFormat="1" ht="15">
      <c r="A77" s="40"/>
      <c r="B77" s="19" t="s">
        <v>13</v>
      </c>
      <c r="C77" s="66"/>
      <c r="D77" s="42"/>
      <c r="E77" s="29"/>
      <c r="F77" s="38"/>
      <c r="G77" s="38"/>
      <c r="H77" s="38"/>
      <c r="I77" s="38"/>
      <c r="J77" s="38"/>
      <c r="K77" s="38"/>
      <c r="L77" s="39"/>
    </row>
    <row r="78" spans="1:12" ht="12" customHeight="1">
      <c r="A78" s="35"/>
      <c r="B78" s="51"/>
      <c r="C78" s="51"/>
      <c r="D78" s="51"/>
      <c r="E78" s="51"/>
      <c r="F78" s="38"/>
      <c r="G78" s="38"/>
      <c r="H78" s="38"/>
      <c r="I78" s="38"/>
      <c r="J78" s="38"/>
      <c r="K78" s="38"/>
      <c r="L78" s="39"/>
    </row>
    <row r="79" spans="1:12" ht="12" customHeight="1">
      <c r="A79" s="52"/>
      <c r="B79" s="53"/>
      <c r="C79" s="53"/>
      <c r="D79" s="53"/>
      <c r="E79" s="53"/>
      <c r="F79" s="54"/>
      <c r="G79" s="55"/>
      <c r="H79" s="55"/>
      <c r="I79" s="55"/>
      <c r="J79" s="55"/>
      <c r="K79" s="54"/>
      <c r="L79" s="54"/>
    </row>
    <row r="80" spans="7:10" ht="15.75">
      <c r="G80" s="67" t="s">
        <v>35</v>
      </c>
      <c r="H80" s="67"/>
      <c r="I80" s="67"/>
      <c r="J80" s="67"/>
    </row>
    <row r="81" spans="7:10" ht="11.25" customHeight="1">
      <c r="G81" s="56"/>
      <c r="H81" s="56"/>
      <c r="I81" s="56"/>
      <c r="J81" s="56"/>
    </row>
    <row r="82" spans="7:10" ht="10.5" customHeight="1">
      <c r="G82" s="56"/>
      <c r="H82" s="56"/>
      <c r="I82" s="56"/>
      <c r="J82" s="56"/>
    </row>
    <row r="83" spans="7:10" ht="15.75">
      <c r="G83" s="63" t="s">
        <v>36</v>
      </c>
      <c r="H83" s="63"/>
      <c r="I83" s="63"/>
      <c r="J83" s="63"/>
    </row>
  </sheetData>
  <mergeCells count="35">
    <mergeCell ref="G2:I2"/>
    <mergeCell ref="G3:I3"/>
    <mergeCell ref="G4:I4"/>
    <mergeCell ref="A6:L6"/>
    <mergeCell ref="A8:A9"/>
    <mergeCell ref="B8:B9"/>
    <mergeCell ref="C8:C9"/>
    <mergeCell ref="D8:E8"/>
    <mergeCell ref="F8:F9"/>
    <mergeCell ref="G8:K8"/>
    <mergeCell ref="L8:L9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30:E30"/>
    <mergeCell ref="B31:E31"/>
    <mergeCell ref="B32:E32"/>
    <mergeCell ref="C33:C35"/>
    <mergeCell ref="C36:C42"/>
    <mergeCell ref="B43:E43"/>
    <mergeCell ref="C49:C55"/>
    <mergeCell ref="B56:E56"/>
    <mergeCell ref="B57:E57"/>
    <mergeCell ref="B58:E58"/>
    <mergeCell ref="B74:E74"/>
    <mergeCell ref="G83:J83"/>
    <mergeCell ref="B75:E75"/>
    <mergeCell ref="C76:C77"/>
    <mergeCell ref="G80:J80"/>
  </mergeCells>
  <printOptions/>
  <pageMargins left="0.75" right="0.75" top="1" bottom="1" header="0.5" footer="0.5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Łukaszewicz</cp:lastModifiedBy>
  <cp:lastPrinted>2011-06-14T06:09:37Z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